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-1812\Desktop\rekrutacja\rekrutacja 2023\statystyki\"/>
    </mc:Choice>
  </mc:AlternateContent>
  <xr:revisionPtr revIDLastSave="0" documentId="8_{2BC1C829-A736-4738-BF6D-29CC67F20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Przeliczanie_Starej_Matury_na_punkty">Arkusz1!$AO$5:$AR$10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2" i="1" l="1"/>
  <c r="AM19" i="1"/>
  <c r="P19" i="1"/>
  <c r="P14" i="1"/>
  <c r="AM20" i="1" l="1"/>
  <c r="AM18" i="1"/>
  <c r="AM16" i="1"/>
  <c r="P18" i="1"/>
  <c r="P17" i="1" l="1"/>
  <c r="P16" i="1"/>
  <c r="P20" i="1"/>
  <c r="P15" i="1"/>
  <c r="AM11" i="1"/>
  <c r="P25" i="1" l="1"/>
  <c r="AM24" i="1" l="1"/>
  <c r="P23" i="1" l="1"/>
  <c r="P4" i="1" l="1"/>
  <c r="P5" i="1"/>
  <c r="P6" i="1"/>
  <c r="P7" i="1"/>
  <c r="P8" i="1"/>
  <c r="P9" i="1"/>
  <c r="P10" i="1"/>
  <c r="P11" i="1"/>
  <c r="P12" i="1"/>
  <c r="P13" i="1"/>
  <c r="P21" i="1"/>
  <c r="P22" i="1"/>
  <c r="AM21" i="1" l="1"/>
  <c r="AM4" i="1" l="1"/>
  <c r="AM5" i="1"/>
  <c r="AM6" i="1"/>
  <c r="AM7" i="1"/>
  <c r="AM8" i="1"/>
  <c r="AM9" i="1"/>
  <c r="AM12" i="1"/>
  <c r="AM13" i="1"/>
  <c r="AM14" i="1"/>
  <c r="AM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Marta Kazior-Grąbczewska</author>
    <author>Marta KG</author>
    <author>Marta Kazior</author>
    <author>tc={033F1104-1B6A-49F6-81D6-448B98DB5C02}</author>
    <author>tc={958AF648-40B5-4CA3-9255-5C7D2B48996C}</author>
  </authors>
  <commentList>
    <comment ref="W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Jak obliczyć punkty ze starej matury? Spójrz do tabeli "Przeliczanie Starej matury na punkty" (po prawej stronie głównej tabeli)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A3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Ocena końcoworoczna uwzględniana jest tylko wtedy, gdy kandydat nie zdawał egzaminu maturalnego</t>
        </r>
      </text>
    </comment>
    <comment ref="AB3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Ocena końcoworoczna uwzględniana jest tylko wtedy, gdy kandydat nie zdawał egzaminu maturalnego</t>
        </r>
      </text>
    </comment>
    <comment ref="D13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Język polski nie jest uwzględniany</t>
        </r>
      </text>
    </comment>
    <comment ref="G13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Język polski nie jest uwzględniany</t>
        </r>
      </text>
    </comment>
    <comment ref="D15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Biuro Rekrutacji:
</t>
        </r>
        <r>
          <rPr>
            <sz val="9"/>
            <color indexed="81"/>
            <rFont val="Tahoma"/>
            <family val="2"/>
            <charset val="238"/>
          </rPr>
          <t>należy wpisać ocenę z j. polskiego lub matematyki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należy wpisać ocenę z j. polskiego lub matematyki</t>
        </r>
      </text>
    </comment>
    <comment ref="D19" authorId="3" shapeId="0" xr:uid="{033F1104-1B6A-49F6-81D6-448B98DB5C0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język polski lub matematyka</t>
      </text>
    </comment>
    <comment ref="G19" authorId="4" shapeId="0" xr:uid="{958AF648-40B5-4CA3-9255-5C7D2B48996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język polski lub matematyka</t>
      </text>
    </comment>
    <comment ref="D2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Język polski nie jest uwzględniany</t>
        </r>
      </text>
    </comment>
    <comment ref="G20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Język polski nie jest uwzględniany</t>
        </r>
      </text>
    </comment>
    <comment ref="D21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1. przedmiotem jest matematyka</t>
        </r>
      </text>
    </comment>
    <comment ref="G2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1. przedmiotem jest matematyka</t>
        </r>
      </text>
    </comment>
    <comment ref="W2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Język polski nie jest uwzględniany</t>
        </r>
      </text>
    </comment>
    <comment ref="Z22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Język polski nie jest uwzględniany</t>
        </r>
      </text>
    </comment>
    <comment ref="D23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Język polski nie jest uwzględniany</t>
        </r>
      </text>
    </comment>
    <comment ref="G23" authorId="1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Biuro Rekrutacji:</t>
        </r>
        <r>
          <rPr>
            <sz val="9"/>
            <color indexed="81"/>
            <rFont val="Tahoma"/>
            <family val="2"/>
            <charset val="238"/>
          </rPr>
          <t xml:space="preserve">
Język polski nie jest uwzględniany</t>
        </r>
      </text>
    </comment>
  </commentList>
</comments>
</file>

<file path=xl/sharedStrings.xml><?xml version="1.0" encoding="utf-8"?>
<sst xmlns="http://schemas.openxmlformats.org/spreadsheetml/2006/main" count="221" uniqueCount="121">
  <si>
    <t>Wydział Teologiczny</t>
  </si>
  <si>
    <t>Wydział Prawa Kanonicznego</t>
  </si>
  <si>
    <t>Wydział Filozofii Chrześcijańskiej</t>
  </si>
  <si>
    <t>Wydział Prawa i Administracji</t>
  </si>
  <si>
    <t>Wydział Nauk Humanistycznych</t>
  </si>
  <si>
    <t>Wydział Matematyczno-Przyrodniczy. Szkoła Nauk Ścisłych</t>
  </si>
  <si>
    <t>Wydział Nauk Pedagogicznych</t>
  </si>
  <si>
    <t>Wydział Biologii i Nauk o Środowisku</t>
  </si>
  <si>
    <t>Wydział Studiów nad Rodziną</t>
  </si>
  <si>
    <t>J. polski</t>
  </si>
  <si>
    <t>Przedmiot do wyboru</t>
  </si>
  <si>
    <t>Wynik</t>
  </si>
  <si>
    <t>Wydział</t>
  </si>
  <si>
    <t>Symulacja obliczania punktów w rekrutacji - Nowa Matura</t>
  </si>
  <si>
    <t>Symulacja obliczania punktów w rekrutacji - Stara Matura</t>
  </si>
  <si>
    <t>J. obcy nowoż.</t>
  </si>
  <si>
    <t>J. polski pisemny</t>
  </si>
  <si>
    <t>J. polski ustny</t>
  </si>
  <si>
    <t>J. obcy nowoż. ustny</t>
  </si>
  <si>
    <t>Przedmiot do wyboru pisemny</t>
  </si>
  <si>
    <t>Punkty</t>
  </si>
  <si>
    <t>Ocena (skala 2-5)</t>
  </si>
  <si>
    <t xml:space="preserve">Ocena (skala 1-6)   </t>
  </si>
  <si>
    <t>dopuszczająca</t>
  </si>
  <si>
    <t>dostateczna</t>
  </si>
  <si>
    <t>dobra</t>
  </si>
  <si>
    <t>bardzo dobra</t>
  </si>
  <si>
    <t>Przeliczanie Starej Matury na punkty</t>
  </si>
  <si>
    <t>A</t>
  </si>
  <si>
    <t>B</t>
  </si>
  <si>
    <t>Biologia, Inżynieria środowiska</t>
  </si>
  <si>
    <t>Prowadzone kierunki</t>
  </si>
  <si>
    <t>Filozofia</t>
  </si>
  <si>
    <t>Psychologia</t>
  </si>
  <si>
    <t>Lista przedmiotów do wyboru</t>
  </si>
  <si>
    <t>Ochrona środowiska</t>
  </si>
  <si>
    <t>Politologia, Europeistyka</t>
  </si>
  <si>
    <t>historia, WOS, geografia</t>
  </si>
  <si>
    <t>historia, WOS, historia sztuki, matematyka, język łaciński i kultura antyczna, geografia</t>
  </si>
  <si>
    <t>J. obcy nowoż. ocena końcoworoczna</t>
  </si>
  <si>
    <t>Przedmiot do wyboru ocena końcoworoczna</t>
  </si>
  <si>
    <t>historia, WOS, 
geografia, matematyka, biologia</t>
  </si>
  <si>
    <t>historia, WOS, 
geografia, matematyka</t>
  </si>
  <si>
    <t>Prawo kanoniczne</t>
  </si>
  <si>
    <t>Nauki o rodzinie</t>
  </si>
  <si>
    <t>biologia, geografia, 
historia, WOS, matematyka</t>
  </si>
  <si>
    <t>geografia, historia, 
WOS, matematyka, język łaciński i kultura antyczna, filozofia</t>
  </si>
  <si>
    <r>
      <t xml:space="preserve">Poziom </t>
    </r>
    <r>
      <rPr>
        <b/>
        <sz val="9"/>
        <rFont val="Calibri"/>
        <family val="2"/>
        <charset val="238"/>
        <scheme val="minor"/>
      </rPr>
      <t>P</t>
    </r>
    <r>
      <rPr>
        <sz val="9"/>
        <rFont val="Calibri"/>
        <family val="2"/>
        <charset val="238"/>
        <scheme val="minor"/>
      </rPr>
      <t>odstawowy</t>
    </r>
  </si>
  <si>
    <r>
      <t xml:space="preserve">Poziom </t>
    </r>
    <r>
      <rPr>
        <b/>
        <sz val="9"/>
        <rFont val="Calibri"/>
        <family val="2"/>
        <charset val="238"/>
        <scheme val="minor"/>
      </rPr>
      <t>R</t>
    </r>
    <r>
      <rPr>
        <sz val="9"/>
        <rFont val="Calibri"/>
        <family val="2"/>
        <charset val="238"/>
        <scheme val="minor"/>
      </rPr>
      <t>ozszerzony</t>
    </r>
  </si>
  <si>
    <r>
      <t xml:space="preserve">Przelicznik dla poziomu </t>
    </r>
    <r>
      <rPr>
        <b/>
        <sz val="9"/>
        <rFont val="Calibri"/>
        <family val="2"/>
        <charset val="238"/>
        <scheme val="minor"/>
      </rPr>
      <t>P</t>
    </r>
  </si>
  <si>
    <r>
      <t xml:space="preserve">Przelicznik dla poziomu </t>
    </r>
    <r>
      <rPr>
        <b/>
        <sz val="9"/>
        <rFont val="Calibri"/>
        <family val="2"/>
        <charset val="238"/>
        <scheme val="minor"/>
      </rPr>
      <t>R</t>
    </r>
  </si>
  <si>
    <r>
      <t xml:space="preserve">Przelicznik dla </t>
    </r>
    <r>
      <rPr>
        <b/>
        <sz val="9"/>
        <rFont val="Calibri"/>
        <family val="2"/>
        <charset val="238"/>
        <scheme val="minor"/>
      </rPr>
      <t>A</t>
    </r>
  </si>
  <si>
    <r>
      <t xml:space="preserve">Przelicznik dla </t>
    </r>
    <r>
      <rPr>
        <b/>
        <sz val="9"/>
        <rFont val="Calibri"/>
        <family val="2"/>
        <charset val="238"/>
        <scheme val="minor"/>
      </rPr>
      <t>B</t>
    </r>
  </si>
  <si>
    <t>-</t>
  </si>
  <si>
    <t>biologia, matematyka, informatyka, fizyka, chemia, geografia</t>
  </si>
  <si>
    <t>biologia, matematyka, fizyka, historia, WOS, geografia, chemia</t>
  </si>
  <si>
    <t>biologia, matematyka, fizyka, historia, chemia, geografia</t>
  </si>
  <si>
    <t>matematyka, informatyka, fizyka, chemia</t>
  </si>
  <si>
    <t>historia, WOS, matematyka</t>
  </si>
  <si>
    <t xml:space="preserve">Ekonomia </t>
  </si>
  <si>
    <t>Bezpieczeństwo wewnętrzne</t>
  </si>
  <si>
    <t>historia, geografia, informatyka, WOS</t>
  </si>
  <si>
    <t>Ekonomia</t>
  </si>
  <si>
    <t>WOS, geografia, fizyka, historia, informatyka, matematyka</t>
  </si>
  <si>
    <t xml:space="preserve">geografia, historia, WOS, matematyka, język łaciński  </t>
  </si>
  <si>
    <t>Pedagogika, Pedagogika specjalna</t>
  </si>
  <si>
    <t>Teologia, Dziennikarstwo i komunikacja społeczna (UWAGA! Obowiązkowa rozmowa kwalifikacyjna, z której kandydat może maksymalnie otrzymać 50 pkt.)</t>
  </si>
  <si>
    <t>Matematyka, Informatyka, Fizyka, Chemia</t>
  </si>
  <si>
    <t>Ochrona dóbr kultury i środowiska</t>
  </si>
  <si>
    <t>historia, WOS, historia sztuki, matematyka, język łaciński i kultura antyczna, geografia, biologia</t>
  </si>
  <si>
    <t>biologia, geografia, historia, język łaciński, matematyka, WOS, fizyka</t>
  </si>
  <si>
    <t>filozofia, WOS, geografia, biologia, matematyka, fizyka/fizyka i astronomia, historia, język łaciński i kultura antyczna, chemia</t>
  </si>
  <si>
    <t>biologia, matematyka, fizyka/fizyka i astronomia, historia, chemia, geografia, filozofia</t>
  </si>
  <si>
    <t>biologia, filozofia, matematyka, fizyka/fizyka i astronomia, historia, WOS, geografia, chemia</t>
  </si>
  <si>
    <t>biologia, filozofia, 
geografia, historia, historia sztuki, historia muzyki, język łaciński i kultura antyczna, matematyka, WOS, fizyka/fizyka i astronomia, chemia, informatyka</t>
  </si>
  <si>
    <t>matematyka, WOS, geografia, fizyka/fizyka i astronomia, historia, informatyka</t>
  </si>
  <si>
    <t>dla matury z 2010 roku i z lat kolejnych: matematyka (część pisemna); dla matur wcześniejszych: matematyka, informatyka, fizyka/fizyka i astronomia, chemia</t>
  </si>
  <si>
    <t>Prawo, Administracja, Stosunki międzynarodowe, Człowiek w cyberprzestrzeni</t>
  </si>
  <si>
    <t>Filologia, Filologia polska, Kulturoznawstwo, Filologia klasyczna, Filologia włoska, Muzeologia</t>
  </si>
  <si>
    <t>Prawo, Administracja, Stosunki międzynarodowe,  Człowiek w cyberprzestrzeni</t>
  </si>
  <si>
    <t>Filologia, Filologia polska, Kulturoznawstwo, Filologia klasyczna, Filogia włoska, Muzeologia</t>
  </si>
  <si>
    <t>Biologia</t>
  </si>
  <si>
    <t>Inżynieria środowiska</t>
  </si>
  <si>
    <t>biologia, chemia, fizyka/fizyka i astronomia, matematyka, geografia</t>
  </si>
  <si>
    <t>chemia, fizyka/fizyka i astronomia, biologia</t>
  </si>
  <si>
    <r>
      <t xml:space="preserve">Przedmiot nr 1 - </t>
    </r>
    <r>
      <rPr>
        <b/>
        <sz val="9"/>
        <rFont val="Calibri"/>
        <family val="2"/>
        <charset val="238"/>
        <scheme val="minor"/>
      </rPr>
      <t>j. polski</t>
    </r>
    <r>
      <rPr>
        <sz val="9"/>
        <rFont val="Calibri"/>
        <family val="2"/>
        <charset val="238"/>
        <scheme val="minor"/>
      </rPr>
      <t xml:space="preserve"> chyba że zaznaczono w komentarzu inaczej</t>
    </r>
  </si>
  <si>
    <t>Pedagogika, Pedagogika specjalna, pedagogika przedszkolna i wczesnoszkolna</t>
  </si>
  <si>
    <t>Wydział Medyczny. Collegium Medicum</t>
  </si>
  <si>
    <t>matematyka, biologia, chemia, fizyka, geografia, informatyka</t>
  </si>
  <si>
    <t>Obowiązkowe trzy przedmioty: biologia, chemia, matematyka</t>
  </si>
  <si>
    <t>biologia</t>
  </si>
  <si>
    <t>chemia</t>
  </si>
  <si>
    <t>matematyka</t>
  </si>
  <si>
    <t>Przedmioty brane pod uwagę na kierunku lekarskim</t>
  </si>
  <si>
    <t>Pielęgniarstwo</t>
  </si>
  <si>
    <t>Kierunek lekarski</t>
  </si>
  <si>
    <t xml:space="preserve"> chemia część pisemna</t>
  </si>
  <si>
    <t>albo chemia część ustna</t>
  </si>
  <si>
    <t>albo chemia część końcoworoczna</t>
  </si>
  <si>
    <t>matematyka część pisemna</t>
  </si>
  <si>
    <t>albo matematyka część ustna</t>
  </si>
  <si>
    <t>biologia część pisemna</t>
  </si>
  <si>
    <t>albo biologia część ustna</t>
  </si>
  <si>
    <t>x</t>
  </si>
  <si>
    <t>albo matematyka ocena końcoworoczna</t>
  </si>
  <si>
    <t>obowiązkowe trzy przedmioty: biologia, chemia, matematyka</t>
  </si>
  <si>
    <t>Wydział Nauk Historycznych</t>
  </si>
  <si>
    <t>Wydział Społeczno-Ekonomiczny</t>
  </si>
  <si>
    <t>Historia, Historia Sztuki, Archeologia, Zarządzanie dziedzictwem kulturowym, Archiwistyka i zarządzanie
dokumentacją</t>
  </si>
  <si>
    <t>Socjologia, Praca socjalna</t>
  </si>
  <si>
    <t>Historia, Historia Sztuki, Archeologia, Ochrona dóbr kultury i środowiska, Zarządzanie dziedzictwem kulturowym</t>
  </si>
  <si>
    <t>Politologia, Europeistyka, Socjologia, Praca socjalna</t>
  </si>
  <si>
    <r>
      <t xml:space="preserve">albo chemia część </t>
    </r>
    <r>
      <rPr>
        <sz val="7"/>
        <rFont val="Calibri"/>
        <family val="2"/>
        <charset val="238"/>
        <scheme val="minor"/>
      </rPr>
      <t>końcoworoczna</t>
    </r>
  </si>
  <si>
    <r>
      <t xml:space="preserve">albo matematyka ocena </t>
    </r>
    <r>
      <rPr>
        <sz val="7"/>
        <rFont val="Calibri"/>
        <family val="2"/>
        <charset val="238"/>
        <scheme val="minor"/>
      </rPr>
      <t>końcoworoczna</t>
    </r>
  </si>
  <si>
    <t>X</t>
  </si>
  <si>
    <t>chemia część pisemna</t>
  </si>
  <si>
    <t>Zarządzanie publiczne</t>
  </si>
  <si>
    <t>historia, WOS, geografia, filozofia, język obcy nowożytny (inny niż wskazany przez kandydata w warunku drugim pt. „język obcy nowożytny – część pisemna”), informatyka</t>
  </si>
  <si>
    <t>historia, WOS, geografia, matematyka, informatyka</t>
  </si>
  <si>
    <t xml:space="preserve">Teologia, Dziennikarstwo i komunikacja społeczna </t>
  </si>
  <si>
    <t>celująca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</si>
</sst>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indexed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.5"/>
      <name val="Calibri"/>
      <family val="2"/>
      <charset val="238"/>
      <scheme val="minor"/>
    </font>
    <font>
      <b/>
      <sz val="8.5"/>
      <color indexed="10"/>
      <name val="Calibri"/>
      <family val="2"/>
      <charset val="238"/>
      <scheme val="minor"/>
    </font>
    <font>
      <sz val="8.5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17" borderId="2" xfId="0" applyFont="1" applyFill="1" applyBorder="1" applyAlignment="1">
      <alignment vertical="center" wrapText="1"/>
    </xf>
    <xf numFmtId="0" fontId="3" fillId="16" borderId="2" xfId="0" applyFont="1" applyFill="1" applyBorder="1" applyAlignment="1">
      <alignment vertical="center" wrapText="1"/>
    </xf>
    <xf numFmtId="0" fontId="3" fillId="19" borderId="2" xfId="0" applyFont="1" applyFill="1" applyBorder="1" applyAlignment="1">
      <alignment vertical="center" wrapText="1"/>
    </xf>
    <xf numFmtId="0" fontId="3" fillId="17" borderId="2" xfId="0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0" fontId="3" fillId="16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vertical="center" wrapText="1"/>
    </xf>
    <xf numFmtId="0" fontId="15" fillId="16" borderId="2" xfId="0" applyFont="1" applyFill="1" applyBorder="1" applyAlignment="1">
      <alignment vertical="center" wrapText="1"/>
    </xf>
    <xf numFmtId="0" fontId="15" fillId="19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a Kazior-Grąbczewska" id="{8ADD8989-B008-4699-B3B5-A2F29AE8EC48}" userId="S::m.kazior@uksw.edu.pl::399cd76d-4e32-4f17-a96f-f4d3da515c41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9" dT="2021-06-10T09:21:46.89" personId="{8ADD8989-B008-4699-B3B5-A2F29AE8EC48}" id="{033F1104-1B6A-49F6-81D6-448B98DB5C02}">
    <text>język polski lub matematyka</text>
  </threadedComment>
  <threadedComment ref="G19" dT="2021-06-10T09:22:04.05" personId="{8ADD8989-B008-4699-B3B5-A2F29AE8EC48}" id="{958AF648-40B5-4CA3-9255-5C7D2B48996C}">
    <text>język polski lub matematyka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3"/>
  <sheetViews>
    <sheetView tabSelected="1" topLeftCell="C1" zoomScale="80" zoomScaleNormal="80" workbookViewId="0">
      <pane ySplit="2280" topLeftCell="A4" activePane="bottomLeft"/>
      <selection activeCell="J3" sqref="J1:O1048576"/>
      <selection pane="bottomLeft" activeCell="AP12" sqref="AP12"/>
    </sheetView>
  </sheetViews>
  <sheetFormatPr defaultColWidth="10.28515625" defaultRowHeight="12" x14ac:dyDescent="0.2"/>
  <cols>
    <col min="1" max="1" width="16.28515625" style="5" customWidth="1"/>
    <col min="2" max="2" width="29" style="5" customWidth="1"/>
    <col min="3" max="3" width="38.5703125" style="5" customWidth="1"/>
    <col min="4" max="4" width="10.5703125" style="5" customWidth="1"/>
    <col min="5" max="9" width="9.28515625" style="5" customWidth="1"/>
    <col min="10" max="15" width="9.28515625" style="5" hidden="1" customWidth="1"/>
    <col min="16" max="16" width="6.7109375" style="5" customWidth="1"/>
    <col min="17" max="17" width="6.7109375" style="25" customWidth="1"/>
    <col min="18" max="18" width="23.7109375" style="25" customWidth="1"/>
    <col min="19" max="19" width="6.7109375" style="25" customWidth="1"/>
    <col min="20" max="20" width="16.28515625" style="25" customWidth="1"/>
    <col min="21" max="21" width="29" style="25" customWidth="1"/>
    <col min="22" max="22" width="30.85546875" style="25" customWidth="1"/>
    <col min="23" max="30" width="9.28515625" style="5" customWidth="1"/>
    <col min="31" max="38" width="9.28515625" style="5" hidden="1" customWidth="1"/>
    <col min="39" max="39" width="8.5703125" style="5" customWidth="1"/>
    <col min="40" max="40" width="10.28515625" style="5"/>
    <col min="41" max="41" width="14.42578125" style="5" customWidth="1"/>
    <col min="42" max="42" width="9.28515625" style="5" customWidth="1"/>
    <col min="43" max="43" width="13.5703125" style="5" customWidth="1"/>
    <col min="44" max="44" width="9.28515625" style="5" customWidth="1"/>
    <col min="45" max="16384" width="10.28515625" style="5"/>
  </cols>
  <sheetData>
    <row r="1" spans="1:44" x14ac:dyDescent="0.2">
      <c r="A1" s="1"/>
      <c r="B1" s="1"/>
      <c r="C1" s="1"/>
      <c r="D1" s="82" t="s">
        <v>13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32"/>
      <c r="R1" s="29"/>
      <c r="S1" s="29"/>
      <c r="T1" s="1"/>
      <c r="U1" s="1"/>
      <c r="V1" s="1"/>
      <c r="W1" s="84" t="s">
        <v>14</v>
      </c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6"/>
    </row>
    <row r="2" spans="1:44" ht="12.75" customHeight="1" x14ac:dyDescent="0.2">
      <c r="A2" s="2"/>
      <c r="B2" s="2"/>
      <c r="C2" s="2"/>
      <c r="D2" s="88" t="s">
        <v>47</v>
      </c>
      <c r="E2" s="89"/>
      <c r="F2" s="90"/>
      <c r="G2" s="91" t="s">
        <v>48</v>
      </c>
      <c r="H2" s="92"/>
      <c r="I2" s="93"/>
      <c r="J2" s="94" t="s">
        <v>49</v>
      </c>
      <c r="K2" s="95"/>
      <c r="L2" s="96"/>
      <c r="M2" s="94" t="s">
        <v>50</v>
      </c>
      <c r="N2" s="95"/>
      <c r="O2" s="96"/>
      <c r="P2" s="97" t="s">
        <v>11</v>
      </c>
      <c r="Q2" s="33"/>
      <c r="R2" s="30"/>
      <c r="S2" s="30"/>
      <c r="T2" s="35"/>
      <c r="U2" s="2"/>
      <c r="V2" s="2"/>
      <c r="W2" s="106" t="s">
        <v>28</v>
      </c>
      <c r="X2" s="107"/>
      <c r="Y2" s="108"/>
      <c r="Z2" s="106" t="s">
        <v>29</v>
      </c>
      <c r="AA2" s="107"/>
      <c r="AB2" s="108"/>
      <c r="AC2" s="53"/>
      <c r="AD2" s="53"/>
      <c r="AE2" s="94" t="s">
        <v>51</v>
      </c>
      <c r="AF2" s="95"/>
      <c r="AG2" s="96"/>
      <c r="AH2" s="94" t="s">
        <v>52</v>
      </c>
      <c r="AI2" s="95"/>
      <c r="AJ2" s="96"/>
      <c r="AK2" s="27"/>
      <c r="AL2" s="27"/>
      <c r="AM2" s="109" t="s">
        <v>11</v>
      </c>
    </row>
    <row r="3" spans="1:44" ht="105.75" customHeight="1" x14ac:dyDescent="0.2">
      <c r="A3" s="21" t="s">
        <v>12</v>
      </c>
      <c r="B3" s="21" t="s">
        <v>31</v>
      </c>
      <c r="C3" s="21" t="s">
        <v>34</v>
      </c>
      <c r="D3" s="7" t="s">
        <v>85</v>
      </c>
      <c r="E3" s="7" t="s">
        <v>15</v>
      </c>
      <c r="F3" s="7" t="s">
        <v>10</v>
      </c>
      <c r="G3" s="8" t="s">
        <v>9</v>
      </c>
      <c r="H3" s="8" t="s">
        <v>15</v>
      </c>
      <c r="I3" s="8" t="s">
        <v>10</v>
      </c>
      <c r="J3" s="3" t="s">
        <v>9</v>
      </c>
      <c r="K3" s="3" t="s">
        <v>15</v>
      </c>
      <c r="L3" s="3" t="s">
        <v>10</v>
      </c>
      <c r="M3" s="3" t="s">
        <v>9</v>
      </c>
      <c r="N3" s="3" t="s">
        <v>15</v>
      </c>
      <c r="O3" s="3" t="s">
        <v>10</v>
      </c>
      <c r="P3" s="98"/>
      <c r="Q3" s="33"/>
      <c r="R3" s="30"/>
      <c r="S3" s="31"/>
      <c r="T3" s="34" t="s">
        <v>12</v>
      </c>
      <c r="U3" s="21" t="s">
        <v>31</v>
      </c>
      <c r="V3" s="21" t="s">
        <v>34</v>
      </c>
      <c r="W3" s="27" t="s">
        <v>16</v>
      </c>
      <c r="X3" s="3" t="s">
        <v>18</v>
      </c>
      <c r="Y3" s="3" t="s">
        <v>19</v>
      </c>
      <c r="Z3" s="3" t="s">
        <v>17</v>
      </c>
      <c r="AA3" s="3" t="s">
        <v>39</v>
      </c>
      <c r="AB3" s="3" t="s">
        <v>40</v>
      </c>
      <c r="AC3" s="36" t="s">
        <v>114</v>
      </c>
      <c r="AD3" s="36" t="s">
        <v>114</v>
      </c>
      <c r="AE3" s="3" t="s">
        <v>16</v>
      </c>
      <c r="AF3" s="3" t="s">
        <v>18</v>
      </c>
      <c r="AG3" s="3" t="s">
        <v>19</v>
      </c>
      <c r="AH3" s="3" t="s">
        <v>17</v>
      </c>
      <c r="AI3" s="3" t="s">
        <v>39</v>
      </c>
      <c r="AJ3" s="3" t="s">
        <v>40</v>
      </c>
      <c r="AK3" s="63"/>
      <c r="AL3" s="63"/>
      <c r="AM3" s="110"/>
    </row>
    <row r="4" spans="1:44" ht="72.75" thickBot="1" x14ac:dyDescent="0.25">
      <c r="A4" s="42" t="s">
        <v>0</v>
      </c>
      <c r="B4" s="6" t="s">
        <v>66</v>
      </c>
      <c r="C4" s="6" t="s">
        <v>46</v>
      </c>
      <c r="D4" s="11"/>
      <c r="E4" s="11"/>
      <c r="F4" s="11"/>
      <c r="G4" s="12"/>
      <c r="H4" s="12"/>
      <c r="I4" s="12"/>
      <c r="J4" s="9">
        <v>0.3</v>
      </c>
      <c r="K4" s="9">
        <v>0.15</v>
      </c>
      <c r="L4" s="9">
        <v>0.3</v>
      </c>
      <c r="M4" s="9">
        <v>0.4</v>
      </c>
      <c r="N4" s="9">
        <v>0.2</v>
      </c>
      <c r="O4" s="9">
        <v>0.4</v>
      </c>
      <c r="P4" s="26">
        <f t="shared" ref="P4:P25" si="0">IF(D4*J4&gt;G4*M4,D4*J4,G4*M4)+IF(E4*K4&gt;H4*N4,E4*K4,H4*N4)+IF(F4*L4&gt;I4*O4,F4*L4,I4*O4)</f>
        <v>0</v>
      </c>
      <c r="Q4" s="33"/>
      <c r="R4" s="115"/>
      <c r="S4" s="31"/>
      <c r="T4" s="42" t="s">
        <v>0</v>
      </c>
      <c r="U4" s="6" t="s">
        <v>119</v>
      </c>
      <c r="V4" s="6" t="s">
        <v>64</v>
      </c>
      <c r="W4" s="28"/>
      <c r="X4" s="13"/>
      <c r="Y4" s="13"/>
      <c r="Z4" s="14"/>
      <c r="AA4" s="13"/>
      <c r="AB4" s="13"/>
      <c r="AC4" s="36" t="s">
        <v>114</v>
      </c>
      <c r="AD4" s="36" t="s">
        <v>114</v>
      </c>
      <c r="AE4" s="10">
        <v>0.35</v>
      </c>
      <c r="AF4" s="10">
        <v>0.2</v>
      </c>
      <c r="AG4" s="10">
        <v>0.2</v>
      </c>
      <c r="AH4" s="10">
        <v>0.25</v>
      </c>
      <c r="AI4" s="10">
        <v>0.1</v>
      </c>
      <c r="AJ4" s="10">
        <v>0.1</v>
      </c>
      <c r="AK4" s="10"/>
      <c r="AL4" s="10"/>
      <c r="AM4" s="22">
        <f t="shared" ref="AM4:AM9" si="1">W4*AE4+X4*AF4+Y4*AG4+Z4*AH4+AA4*AI4+AB4*AJ4</f>
        <v>0</v>
      </c>
    </row>
    <row r="5" spans="1:44" ht="30" x14ac:dyDescent="0.2">
      <c r="A5" s="23" t="s">
        <v>1</v>
      </c>
      <c r="B5" s="6" t="s">
        <v>43</v>
      </c>
      <c r="C5" s="6" t="s">
        <v>42</v>
      </c>
      <c r="D5" s="11"/>
      <c r="E5" s="11"/>
      <c r="F5" s="11"/>
      <c r="G5" s="12"/>
      <c r="H5" s="12"/>
      <c r="I5" s="12"/>
      <c r="J5" s="9">
        <v>0.2</v>
      </c>
      <c r="K5" s="9">
        <v>0.15</v>
      </c>
      <c r="L5" s="9">
        <v>0.3</v>
      </c>
      <c r="M5" s="9">
        <v>0.3</v>
      </c>
      <c r="N5" s="9">
        <v>0.2</v>
      </c>
      <c r="O5" s="9">
        <v>0.5</v>
      </c>
      <c r="P5" s="26">
        <f t="shared" si="0"/>
        <v>0</v>
      </c>
      <c r="Q5" s="33"/>
      <c r="R5" s="115"/>
      <c r="S5" s="31"/>
      <c r="T5" s="23" t="s">
        <v>1</v>
      </c>
      <c r="U5" s="6" t="s">
        <v>43</v>
      </c>
      <c r="V5" s="6" t="s">
        <v>42</v>
      </c>
      <c r="W5" s="28"/>
      <c r="X5" s="13"/>
      <c r="Y5" s="13"/>
      <c r="Z5" s="14"/>
      <c r="AA5" s="13"/>
      <c r="AB5" s="13"/>
      <c r="AC5" s="36" t="s">
        <v>114</v>
      </c>
      <c r="AD5" s="36" t="s">
        <v>114</v>
      </c>
      <c r="AE5" s="9">
        <v>0.2</v>
      </c>
      <c r="AF5" s="9">
        <v>0.2</v>
      </c>
      <c r="AG5" s="9">
        <v>0.4</v>
      </c>
      <c r="AH5" s="9">
        <v>0.2</v>
      </c>
      <c r="AI5" s="9">
        <v>0.1</v>
      </c>
      <c r="AJ5" s="9">
        <v>0.1</v>
      </c>
      <c r="AK5" s="9"/>
      <c r="AL5" s="9"/>
      <c r="AM5" s="22">
        <f t="shared" si="1"/>
        <v>0</v>
      </c>
      <c r="AO5" s="103" t="s">
        <v>27</v>
      </c>
      <c r="AP5" s="104"/>
      <c r="AQ5" s="104"/>
      <c r="AR5" s="105"/>
    </row>
    <row r="6" spans="1:44" ht="48" x14ac:dyDescent="0.2">
      <c r="A6" s="87" t="s">
        <v>2</v>
      </c>
      <c r="B6" s="6" t="s">
        <v>32</v>
      </c>
      <c r="C6" s="6" t="s">
        <v>71</v>
      </c>
      <c r="D6" s="11"/>
      <c r="E6" s="11"/>
      <c r="F6" s="11"/>
      <c r="G6" s="12"/>
      <c r="H6" s="12"/>
      <c r="I6" s="12"/>
      <c r="J6" s="9">
        <v>0.2</v>
      </c>
      <c r="K6" s="9">
        <v>0.15</v>
      </c>
      <c r="L6" s="9">
        <v>0.3</v>
      </c>
      <c r="M6" s="9">
        <v>0.3</v>
      </c>
      <c r="N6" s="9">
        <v>0.2</v>
      </c>
      <c r="O6" s="9">
        <v>0.5</v>
      </c>
      <c r="P6" s="26">
        <f t="shared" si="0"/>
        <v>0</v>
      </c>
      <c r="Q6" s="33"/>
      <c r="R6" s="115"/>
      <c r="S6" s="31"/>
      <c r="T6" s="87" t="s">
        <v>2</v>
      </c>
      <c r="U6" s="6" t="s">
        <v>32</v>
      </c>
      <c r="V6" s="6" t="s">
        <v>55</v>
      </c>
      <c r="W6" s="28"/>
      <c r="X6" s="13"/>
      <c r="Y6" s="13"/>
      <c r="Z6" s="14"/>
      <c r="AA6" s="13"/>
      <c r="AB6" s="13"/>
      <c r="AC6" s="36" t="s">
        <v>114</v>
      </c>
      <c r="AD6" s="36" t="s">
        <v>114</v>
      </c>
      <c r="AE6" s="9">
        <v>0.2</v>
      </c>
      <c r="AF6" s="9">
        <v>0.2</v>
      </c>
      <c r="AG6" s="9">
        <v>0.4</v>
      </c>
      <c r="AH6" s="9">
        <v>0.2</v>
      </c>
      <c r="AI6" s="9">
        <v>0.1</v>
      </c>
      <c r="AJ6" s="9">
        <v>0.1</v>
      </c>
      <c r="AK6" s="9"/>
      <c r="AL6" s="9"/>
      <c r="AM6" s="22">
        <f t="shared" si="1"/>
        <v>0</v>
      </c>
      <c r="AO6" s="17" t="s">
        <v>22</v>
      </c>
      <c r="AP6" s="18" t="s">
        <v>20</v>
      </c>
      <c r="AQ6" s="19" t="s">
        <v>21</v>
      </c>
      <c r="AR6" s="20" t="s">
        <v>20</v>
      </c>
    </row>
    <row r="7" spans="1:44" ht="36" customHeight="1" x14ac:dyDescent="0.2">
      <c r="A7" s="87"/>
      <c r="B7" s="6" t="s">
        <v>33</v>
      </c>
      <c r="C7" s="6" t="s">
        <v>72</v>
      </c>
      <c r="D7" s="11"/>
      <c r="E7" s="11"/>
      <c r="F7" s="11"/>
      <c r="G7" s="12"/>
      <c r="H7" s="12"/>
      <c r="I7" s="12"/>
      <c r="J7" s="9">
        <v>0.2</v>
      </c>
      <c r="K7" s="9">
        <v>0.15</v>
      </c>
      <c r="L7" s="9">
        <v>0.3</v>
      </c>
      <c r="M7" s="9">
        <v>0.3</v>
      </c>
      <c r="N7" s="9">
        <v>0.2</v>
      </c>
      <c r="O7" s="9">
        <v>0.5</v>
      </c>
      <c r="P7" s="26">
        <f t="shared" si="0"/>
        <v>0</v>
      </c>
      <c r="Q7" s="33"/>
      <c r="R7" s="115"/>
      <c r="S7" s="31"/>
      <c r="T7" s="87"/>
      <c r="U7" s="6" t="s">
        <v>33</v>
      </c>
      <c r="V7" s="6" t="s">
        <v>56</v>
      </c>
      <c r="W7" s="28"/>
      <c r="X7" s="13"/>
      <c r="Y7" s="13"/>
      <c r="Z7" s="14"/>
      <c r="AA7" s="13"/>
      <c r="AB7" s="13"/>
      <c r="AC7" s="36" t="s">
        <v>114</v>
      </c>
      <c r="AD7" s="36" t="s">
        <v>114</v>
      </c>
      <c r="AE7" s="9">
        <v>0.2</v>
      </c>
      <c r="AF7" s="9">
        <v>0.2</v>
      </c>
      <c r="AG7" s="9">
        <v>0.4</v>
      </c>
      <c r="AH7" s="9">
        <v>0.2</v>
      </c>
      <c r="AI7" s="9">
        <v>0.1</v>
      </c>
      <c r="AJ7" s="9">
        <v>0.1</v>
      </c>
      <c r="AK7" s="9"/>
      <c r="AL7" s="9"/>
      <c r="AM7" s="22">
        <f t="shared" si="1"/>
        <v>0</v>
      </c>
      <c r="AO7" s="17" t="s">
        <v>23</v>
      </c>
      <c r="AP7" s="18">
        <v>30</v>
      </c>
      <c r="AQ7" s="19" t="s">
        <v>53</v>
      </c>
      <c r="AR7" s="20" t="s">
        <v>53</v>
      </c>
    </row>
    <row r="8" spans="1:44" ht="24" x14ac:dyDescent="0.2">
      <c r="A8" s="87"/>
      <c r="B8" s="6" t="s">
        <v>35</v>
      </c>
      <c r="C8" s="6" t="s">
        <v>73</v>
      </c>
      <c r="D8" s="11"/>
      <c r="E8" s="11"/>
      <c r="F8" s="11"/>
      <c r="G8" s="12"/>
      <c r="H8" s="12"/>
      <c r="I8" s="12"/>
      <c r="J8" s="9">
        <v>0.2</v>
      </c>
      <c r="K8" s="9">
        <v>0.15</v>
      </c>
      <c r="L8" s="9">
        <v>0.3</v>
      </c>
      <c r="M8" s="9">
        <v>0.3</v>
      </c>
      <c r="N8" s="9">
        <v>0.2</v>
      </c>
      <c r="O8" s="9">
        <v>0.5</v>
      </c>
      <c r="P8" s="26">
        <f>IF(D8*J8&gt;G8*M8,D8*J8,G8*M8)+IF(E8*K8&gt;H8*N8,E8*K8,H8*N8)+IF(F8*L8&gt;I8*O8,F8*L8,I8*O8)</f>
        <v>0</v>
      </c>
      <c r="Q8" s="33"/>
      <c r="R8" s="115"/>
      <c r="S8" s="31"/>
      <c r="T8" s="87"/>
      <c r="U8" s="6" t="s">
        <v>35</v>
      </c>
      <c r="V8" s="6" t="s">
        <v>55</v>
      </c>
      <c r="W8" s="28"/>
      <c r="X8" s="13"/>
      <c r="Y8" s="13"/>
      <c r="Z8" s="14"/>
      <c r="AA8" s="13"/>
      <c r="AB8" s="13"/>
      <c r="AC8" s="36" t="s">
        <v>114</v>
      </c>
      <c r="AD8" s="36" t="s">
        <v>114</v>
      </c>
      <c r="AE8" s="9">
        <v>0.2</v>
      </c>
      <c r="AF8" s="9">
        <v>0.2</v>
      </c>
      <c r="AG8" s="9">
        <v>0.4</v>
      </c>
      <c r="AH8" s="9">
        <v>0.2</v>
      </c>
      <c r="AI8" s="9">
        <v>0.1</v>
      </c>
      <c r="AJ8" s="9">
        <v>0.1</v>
      </c>
      <c r="AK8" s="9"/>
      <c r="AL8" s="9"/>
      <c r="AM8" s="22">
        <f t="shared" si="1"/>
        <v>0</v>
      </c>
      <c r="AO8" s="17" t="s">
        <v>24</v>
      </c>
      <c r="AP8" s="18">
        <v>50</v>
      </c>
      <c r="AQ8" s="19" t="s">
        <v>24</v>
      </c>
      <c r="AR8" s="20">
        <v>40</v>
      </c>
    </row>
    <row r="9" spans="1:44" ht="60" x14ac:dyDescent="0.2">
      <c r="A9" s="111" t="s">
        <v>106</v>
      </c>
      <c r="B9" s="6" t="s">
        <v>108</v>
      </c>
      <c r="C9" s="6" t="s">
        <v>38</v>
      </c>
      <c r="D9" s="11"/>
      <c r="E9" s="11"/>
      <c r="F9" s="11"/>
      <c r="G9" s="12"/>
      <c r="H9" s="12"/>
      <c r="I9" s="12"/>
      <c r="J9" s="9">
        <v>0.2</v>
      </c>
      <c r="K9" s="9">
        <v>0.15</v>
      </c>
      <c r="L9" s="9">
        <v>0.3</v>
      </c>
      <c r="M9" s="9">
        <v>0.3</v>
      </c>
      <c r="N9" s="9">
        <v>0.2</v>
      </c>
      <c r="O9" s="9">
        <v>0.5</v>
      </c>
      <c r="P9" s="26">
        <f>IF(D9*J9&gt;G9*M9,D9*J9,G9*M9)+IF(E9*K9&gt;H9*N9,E9*K9,H9*N9)+IF(F9*L9&gt;I9*O9,F9*L9,I9*O9)</f>
        <v>0</v>
      </c>
      <c r="Q9" s="33"/>
      <c r="R9" s="115"/>
      <c r="S9" s="31"/>
      <c r="T9" s="111" t="s">
        <v>106</v>
      </c>
      <c r="U9" s="116" t="s">
        <v>110</v>
      </c>
      <c r="V9" s="116" t="s">
        <v>58</v>
      </c>
      <c r="W9" s="113"/>
      <c r="X9" s="101"/>
      <c r="Y9" s="101"/>
      <c r="Z9" s="113"/>
      <c r="AA9" s="101"/>
      <c r="AB9" s="101"/>
      <c r="AC9" s="66" t="s">
        <v>114</v>
      </c>
      <c r="AD9" s="66" t="s">
        <v>114</v>
      </c>
      <c r="AE9" s="99">
        <v>0.2</v>
      </c>
      <c r="AF9" s="99">
        <v>0.2</v>
      </c>
      <c r="AG9" s="99">
        <v>0.4</v>
      </c>
      <c r="AH9" s="99">
        <v>0.2</v>
      </c>
      <c r="AI9" s="99">
        <v>0.1</v>
      </c>
      <c r="AJ9" s="99">
        <v>0.1</v>
      </c>
      <c r="AK9" s="54"/>
      <c r="AL9" s="54"/>
      <c r="AM9" s="109">
        <f t="shared" si="1"/>
        <v>0</v>
      </c>
      <c r="AO9" s="17" t="s">
        <v>25</v>
      </c>
      <c r="AP9" s="18">
        <v>70</v>
      </c>
      <c r="AQ9" s="19" t="s">
        <v>25</v>
      </c>
      <c r="AR9" s="20">
        <v>70</v>
      </c>
    </row>
    <row r="10" spans="1:44" ht="36" x14ac:dyDescent="0.2">
      <c r="A10" s="112"/>
      <c r="B10" s="6" t="s">
        <v>68</v>
      </c>
      <c r="C10" s="6" t="s">
        <v>69</v>
      </c>
      <c r="D10" s="11"/>
      <c r="E10" s="11"/>
      <c r="F10" s="11"/>
      <c r="G10" s="12"/>
      <c r="H10" s="12"/>
      <c r="I10" s="12"/>
      <c r="J10" s="9">
        <v>0.2</v>
      </c>
      <c r="K10" s="9">
        <v>0.15</v>
      </c>
      <c r="L10" s="9">
        <v>0.3</v>
      </c>
      <c r="M10" s="9">
        <v>0.3</v>
      </c>
      <c r="N10" s="9">
        <v>0.2</v>
      </c>
      <c r="O10" s="9">
        <v>0.5</v>
      </c>
      <c r="P10" s="26">
        <f t="shared" si="0"/>
        <v>0</v>
      </c>
      <c r="Q10" s="33"/>
      <c r="R10" s="115"/>
      <c r="S10" s="31"/>
      <c r="T10" s="112"/>
      <c r="U10" s="117"/>
      <c r="V10" s="117"/>
      <c r="W10" s="114"/>
      <c r="X10" s="102"/>
      <c r="Y10" s="102"/>
      <c r="Z10" s="114"/>
      <c r="AA10" s="102"/>
      <c r="AB10" s="102"/>
      <c r="AC10" s="67"/>
      <c r="AD10" s="67"/>
      <c r="AE10" s="100"/>
      <c r="AF10" s="100"/>
      <c r="AG10" s="100"/>
      <c r="AH10" s="100"/>
      <c r="AI10" s="100"/>
      <c r="AJ10" s="100"/>
      <c r="AK10" s="55"/>
      <c r="AL10" s="55"/>
      <c r="AM10" s="110"/>
      <c r="AO10" s="17" t="s">
        <v>26</v>
      </c>
      <c r="AP10" s="18">
        <v>90</v>
      </c>
      <c r="AQ10" s="19" t="s">
        <v>26</v>
      </c>
      <c r="AR10" s="20">
        <v>100</v>
      </c>
    </row>
    <row r="11" spans="1:44" s="25" customFormat="1" ht="36" x14ac:dyDescent="0.2">
      <c r="A11" s="23" t="s">
        <v>3</v>
      </c>
      <c r="B11" s="6" t="s">
        <v>77</v>
      </c>
      <c r="C11" s="6" t="s">
        <v>42</v>
      </c>
      <c r="D11" s="11"/>
      <c r="E11" s="11"/>
      <c r="F11" s="11"/>
      <c r="G11" s="12"/>
      <c r="H11" s="12"/>
      <c r="I11" s="12"/>
      <c r="J11" s="9">
        <v>0.25</v>
      </c>
      <c r="K11" s="9">
        <v>0.15</v>
      </c>
      <c r="L11" s="9">
        <v>0.25</v>
      </c>
      <c r="M11" s="9">
        <v>0.4</v>
      </c>
      <c r="N11" s="9">
        <v>0.2</v>
      </c>
      <c r="O11" s="9">
        <v>0.4</v>
      </c>
      <c r="P11" s="26">
        <f t="shared" si="0"/>
        <v>0</v>
      </c>
      <c r="Q11" s="33"/>
      <c r="R11" s="115"/>
      <c r="S11" s="31"/>
      <c r="T11" s="68" t="s">
        <v>3</v>
      </c>
      <c r="U11" s="69" t="s">
        <v>79</v>
      </c>
      <c r="V11" s="69" t="s">
        <v>42</v>
      </c>
      <c r="W11" s="28"/>
      <c r="X11" s="69"/>
      <c r="Y11" s="69"/>
      <c r="Z11" s="14"/>
      <c r="AA11" s="69"/>
      <c r="AB11" s="69"/>
      <c r="AC11" s="36" t="s">
        <v>114</v>
      </c>
      <c r="AD11" s="36" t="s">
        <v>114</v>
      </c>
      <c r="AE11" s="73">
        <v>0.2</v>
      </c>
      <c r="AF11" s="73">
        <v>0.2</v>
      </c>
      <c r="AG11" s="73">
        <v>0.4</v>
      </c>
      <c r="AH11" s="73">
        <v>0.2</v>
      </c>
      <c r="AI11" s="73">
        <v>0.1</v>
      </c>
      <c r="AJ11" s="73">
        <v>0.1</v>
      </c>
      <c r="AK11" s="73"/>
      <c r="AL11" s="73"/>
      <c r="AM11" s="22">
        <f t="shared" ref="AM11:AM21" si="2">W11*AE11+X11*AF11+Y11*AG11+Z11*AH11+AA11*AI11+AB11*AJ11</f>
        <v>0</v>
      </c>
      <c r="AO11" s="17" t="s">
        <v>120</v>
      </c>
      <c r="AP11" s="18">
        <v>100</v>
      </c>
    </row>
    <row r="12" spans="1:44" ht="60" x14ac:dyDescent="0.2">
      <c r="A12" s="23" t="s">
        <v>4</v>
      </c>
      <c r="B12" s="6" t="s">
        <v>78</v>
      </c>
      <c r="C12" s="6" t="s">
        <v>74</v>
      </c>
      <c r="D12" s="11"/>
      <c r="E12" s="11"/>
      <c r="F12" s="11"/>
      <c r="G12" s="12"/>
      <c r="H12" s="12"/>
      <c r="I12" s="12"/>
      <c r="J12" s="9">
        <v>0.4</v>
      </c>
      <c r="K12" s="9">
        <v>0.15</v>
      </c>
      <c r="L12" s="9">
        <v>0.2</v>
      </c>
      <c r="M12" s="9">
        <v>0.5</v>
      </c>
      <c r="N12" s="9">
        <v>0.2</v>
      </c>
      <c r="O12" s="9">
        <v>0.3</v>
      </c>
      <c r="P12" s="26">
        <f t="shared" si="0"/>
        <v>0</v>
      </c>
      <c r="Q12" s="33"/>
      <c r="R12" s="115"/>
      <c r="S12" s="31"/>
      <c r="T12" s="23" t="s">
        <v>4</v>
      </c>
      <c r="U12" s="6" t="s">
        <v>80</v>
      </c>
      <c r="V12" s="6" t="s">
        <v>70</v>
      </c>
      <c r="W12" s="28"/>
      <c r="X12" s="13"/>
      <c r="Y12" s="13"/>
      <c r="Z12" s="14"/>
      <c r="AA12" s="13"/>
      <c r="AB12" s="13"/>
      <c r="AC12" s="36" t="s">
        <v>114</v>
      </c>
      <c r="AD12" s="36" t="s">
        <v>114</v>
      </c>
      <c r="AE12" s="9">
        <v>0.3</v>
      </c>
      <c r="AF12" s="9">
        <v>0.2</v>
      </c>
      <c r="AG12" s="9">
        <v>0.2</v>
      </c>
      <c r="AH12" s="9">
        <v>0.3</v>
      </c>
      <c r="AI12" s="9">
        <v>0.1</v>
      </c>
      <c r="AJ12" s="9">
        <v>0.1</v>
      </c>
      <c r="AK12" s="9"/>
      <c r="AL12" s="9"/>
      <c r="AM12" s="22">
        <f t="shared" si="2"/>
        <v>0</v>
      </c>
    </row>
    <row r="13" spans="1:44" ht="75" x14ac:dyDescent="0.2">
      <c r="A13" s="23" t="s">
        <v>5</v>
      </c>
      <c r="B13" s="6" t="s">
        <v>67</v>
      </c>
      <c r="C13" s="6" t="s">
        <v>76</v>
      </c>
      <c r="D13" s="36"/>
      <c r="E13" s="11"/>
      <c r="F13" s="11"/>
      <c r="G13" s="36"/>
      <c r="H13" s="12"/>
      <c r="I13" s="12"/>
      <c r="J13" s="9"/>
      <c r="K13" s="9">
        <v>0.1</v>
      </c>
      <c r="L13" s="9">
        <v>0.4</v>
      </c>
      <c r="M13" s="9"/>
      <c r="N13" s="9">
        <v>0.2</v>
      </c>
      <c r="O13" s="9">
        <v>0.8</v>
      </c>
      <c r="P13" s="26">
        <f t="shared" si="0"/>
        <v>0</v>
      </c>
      <c r="Q13" s="33"/>
      <c r="R13" s="115"/>
      <c r="S13" s="31"/>
      <c r="T13" s="23" t="s">
        <v>5</v>
      </c>
      <c r="U13" s="6" t="s">
        <v>67</v>
      </c>
      <c r="V13" s="6" t="s">
        <v>57</v>
      </c>
      <c r="W13" s="28"/>
      <c r="X13" s="13"/>
      <c r="Y13" s="13"/>
      <c r="Z13" s="14"/>
      <c r="AA13" s="13"/>
      <c r="AB13" s="13"/>
      <c r="AC13" s="36" t="s">
        <v>114</v>
      </c>
      <c r="AD13" s="36" t="s">
        <v>114</v>
      </c>
      <c r="AE13" s="15">
        <v>0.2</v>
      </c>
      <c r="AF13" s="15">
        <v>0.2</v>
      </c>
      <c r="AG13" s="15">
        <v>0.5</v>
      </c>
      <c r="AH13" s="15">
        <v>0.1</v>
      </c>
      <c r="AI13" s="15">
        <v>0.1</v>
      </c>
      <c r="AJ13" s="15">
        <v>0.3</v>
      </c>
      <c r="AK13" s="15"/>
      <c r="AL13" s="15"/>
      <c r="AM13" s="22">
        <f t="shared" si="2"/>
        <v>0</v>
      </c>
    </row>
    <row r="14" spans="1:44" ht="36" x14ac:dyDescent="0.2">
      <c r="A14" s="23" t="s">
        <v>6</v>
      </c>
      <c r="B14" s="6" t="s">
        <v>86</v>
      </c>
      <c r="C14" s="6" t="s">
        <v>41</v>
      </c>
      <c r="D14" s="11"/>
      <c r="E14" s="11"/>
      <c r="F14" s="11"/>
      <c r="G14" s="12"/>
      <c r="H14" s="12"/>
      <c r="I14" s="12"/>
      <c r="J14" s="9">
        <v>0.2</v>
      </c>
      <c r="K14" s="9">
        <v>0.15</v>
      </c>
      <c r="L14" s="9">
        <v>0.3</v>
      </c>
      <c r="M14" s="9">
        <v>0.3</v>
      </c>
      <c r="N14" s="9">
        <v>0.2</v>
      </c>
      <c r="O14" s="9">
        <v>0.5</v>
      </c>
      <c r="P14" s="26">
        <f t="shared" si="0"/>
        <v>0</v>
      </c>
      <c r="Q14" s="33"/>
      <c r="R14" s="6"/>
      <c r="S14" s="31"/>
      <c r="T14" s="23" t="s">
        <v>6</v>
      </c>
      <c r="U14" s="6" t="s">
        <v>65</v>
      </c>
      <c r="V14" s="6" t="s">
        <v>41</v>
      </c>
      <c r="W14" s="28"/>
      <c r="X14" s="13"/>
      <c r="Y14" s="13"/>
      <c r="Z14" s="14"/>
      <c r="AA14" s="13"/>
      <c r="AB14" s="13"/>
      <c r="AC14" s="36" t="s">
        <v>114</v>
      </c>
      <c r="AD14" s="36" t="s">
        <v>114</v>
      </c>
      <c r="AE14" s="9">
        <v>0.2</v>
      </c>
      <c r="AF14" s="9">
        <v>0.2</v>
      </c>
      <c r="AG14" s="9">
        <v>0.4</v>
      </c>
      <c r="AH14" s="9">
        <v>0.2</v>
      </c>
      <c r="AI14" s="9">
        <v>0.1</v>
      </c>
      <c r="AJ14" s="9">
        <v>0.1</v>
      </c>
      <c r="AK14" s="9"/>
      <c r="AL14" s="9"/>
      <c r="AM14" s="22">
        <f t="shared" si="2"/>
        <v>0</v>
      </c>
    </row>
    <row r="15" spans="1:44" ht="45" x14ac:dyDescent="0.2">
      <c r="A15" s="111" t="s">
        <v>107</v>
      </c>
      <c r="B15" s="6" t="s">
        <v>36</v>
      </c>
      <c r="C15" s="6" t="s">
        <v>37</v>
      </c>
      <c r="D15" s="38"/>
      <c r="E15" s="11"/>
      <c r="F15" s="11"/>
      <c r="G15" s="39"/>
      <c r="H15" s="12"/>
      <c r="I15" s="12"/>
      <c r="J15" s="9">
        <v>0.2</v>
      </c>
      <c r="K15" s="9">
        <v>0.15</v>
      </c>
      <c r="L15" s="9">
        <v>0.3</v>
      </c>
      <c r="M15" s="9">
        <v>0.3</v>
      </c>
      <c r="N15" s="9">
        <v>0.2</v>
      </c>
      <c r="O15" s="9">
        <v>0.5</v>
      </c>
      <c r="P15" s="26">
        <f t="shared" ref="P15" si="3">IF(D15*J15&gt;G15*M15,D15*J15,G15*M15)+IF(E15*K15&gt;H15*N15,E15*K15,H15*N15)+IF(F15*L15&gt;I15*O15,F15*L15,I15*O15)</f>
        <v>0</v>
      </c>
      <c r="Q15" s="33"/>
      <c r="R15" s="30"/>
      <c r="S15" s="31"/>
      <c r="T15" s="23" t="s">
        <v>7</v>
      </c>
      <c r="U15" s="6" t="s">
        <v>30</v>
      </c>
      <c r="V15" s="6" t="s">
        <v>54</v>
      </c>
      <c r="W15" s="28"/>
      <c r="X15" s="13"/>
      <c r="Y15" s="13"/>
      <c r="Z15" s="14"/>
      <c r="AA15" s="13"/>
      <c r="AB15" s="13"/>
      <c r="AC15" s="36" t="s">
        <v>114</v>
      </c>
      <c r="AD15" s="36" t="s">
        <v>114</v>
      </c>
      <c r="AE15" s="9">
        <v>0.2</v>
      </c>
      <c r="AF15" s="9">
        <v>0.2</v>
      </c>
      <c r="AG15" s="9">
        <v>0.5</v>
      </c>
      <c r="AH15" s="9">
        <v>0.1</v>
      </c>
      <c r="AI15" s="9">
        <v>0.1</v>
      </c>
      <c r="AJ15" s="9">
        <v>0.3</v>
      </c>
      <c r="AK15" s="9"/>
      <c r="AL15" s="9"/>
      <c r="AM15" s="22">
        <f t="shared" si="2"/>
        <v>0</v>
      </c>
    </row>
    <row r="16" spans="1:44" ht="24" customHeight="1" x14ac:dyDescent="0.2">
      <c r="A16" s="118"/>
      <c r="B16" s="6" t="s">
        <v>109</v>
      </c>
      <c r="C16" s="6" t="s">
        <v>38</v>
      </c>
      <c r="D16" s="11"/>
      <c r="E16" s="11"/>
      <c r="F16" s="11"/>
      <c r="G16" s="12"/>
      <c r="H16" s="12"/>
      <c r="I16" s="12"/>
      <c r="J16" s="9">
        <v>0.2</v>
      </c>
      <c r="K16" s="9">
        <v>0.15</v>
      </c>
      <c r="L16" s="9">
        <v>0.3</v>
      </c>
      <c r="M16" s="9">
        <v>0.3</v>
      </c>
      <c r="N16" s="9">
        <v>0.2</v>
      </c>
      <c r="O16" s="9">
        <v>0.5</v>
      </c>
      <c r="P16" s="26">
        <f>IF(D16*J16&gt;G16*M16,D16*J16,G16*M16)+IF(E16*K16&gt;H16*N16,E16*K16,H16*N16)+IF(F16*L16&gt;I16*O16,F16*L16,I16*O16)</f>
        <v>0</v>
      </c>
      <c r="Q16" s="33"/>
      <c r="R16" s="30"/>
      <c r="S16" s="31"/>
      <c r="T16" s="111" t="s">
        <v>107</v>
      </c>
      <c r="U16" s="116" t="s">
        <v>111</v>
      </c>
      <c r="V16" s="116" t="s">
        <v>58</v>
      </c>
      <c r="W16" s="113"/>
      <c r="X16" s="101"/>
      <c r="Y16" s="101"/>
      <c r="Z16" s="113"/>
      <c r="AA16" s="101"/>
      <c r="AB16" s="101"/>
      <c r="AC16" s="80" t="s">
        <v>114</v>
      </c>
      <c r="AD16" s="80" t="s">
        <v>114</v>
      </c>
      <c r="AE16" s="99">
        <v>0.2</v>
      </c>
      <c r="AF16" s="99">
        <v>0.2</v>
      </c>
      <c r="AG16" s="99">
        <v>0.4</v>
      </c>
      <c r="AH16" s="99">
        <v>0.2</v>
      </c>
      <c r="AI16" s="99">
        <v>0.1</v>
      </c>
      <c r="AJ16" s="99">
        <v>0.1</v>
      </c>
      <c r="AK16" s="71"/>
      <c r="AL16" s="71"/>
      <c r="AM16" s="109">
        <f t="shared" si="2"/>
        <v>0</v>
      </c>
    </row>
    <row r="17" spans="1:39" ht="24" x14ac:dyDescent="0.2">
      <c r="A17" s="118"/>
      <c r="B17" s="6" t="s">
        <v>59</v>
      </c>
      <c r="C17" s="6" t="s">
        <v>75</v>
      </c>
      <c r="D17" s="11"/>
      <c r="E17" s="11"/>
      <c r="F17" s="11"/>
      <c r="G17" s="12"/>
      <c r="H17" s="12"/>
      <c r="I17" s="12"/>
      <c r="J17" s="9">
        <v>0.15</v>
      </c>
      <c r="K17" s="9">
        <v>0.15</v>
      </c>
      <c r="L17" s="9">
        <v>0.3</v>
      </c>
      <c r="M17" s="9">
        <v>0.25</v>
      </c>
      <c r="N17" s="9">
        <v>0.25</v>
      </c>
      <c r="O17" s="9">
        <v>0.5</v>
      </c>
      <c r="P17" s="26">
        <f t="shared" ref="P17:P19" si="4">IF(D17*J17&gt;G17*M17,D17*J17,G17*M17)+IF(E17*K17&gt;H17*N17,E17*K17,H17*N17)+IF(F17*L17&gt;I17*O17,F17*L17,I17*O17)</f>
        <v>0</v>
      </c>
      <c r="Q17" s="33"/>
      <c r="R17" s="30"/>
      <c r="S17" s="31"/>
      <c r="T17" s="118"/>
      <c r="U17" s="117"/>
      <c r="V17" s="117"/>
      <c r="W17" s="114"/>
      <c r="X17" s="102"/>
      <c r="Y17" s="102"/>
      <c r="Z17" s="114"/>
      <c r="AA17" s="102"/>
      <c r="AB17" s="102"/>
      <c r="AC17" s="81"/>
      <c r="AD17" s="81"/>
      <c r="AE17" s="100"/>
      <c r="AF17" s="100"/>
      <c r="AG17" s="100"/>
      <c r="AH17" s="100"/>
      <c r="AI17" s="100"/>
      <c r="AJ17" s="100"/>
      <c r="AK17" s="72"/>
      <c r="AL17" s="72"/>
      <c r="AM17" s="110"/>
    </row>
    <row r="18" spans="1:39" ht="24" x14ac:dyDescent="0.2">
      <c r="A18" s="118"/>
      <c r="B18" s="69" t="s">
        <v>60</v>
      </c>
      <c r="C18" s="6" t="s">
        <v>75</v>
      </c>
      <c r="D18" s="11"/>
      <c r="E18" s="11"/>
      <c r="F18" s="11"/>
      <c r="G18" s="12"/>
      <c r="H18" s="12"/>
      <c r="I18" s="12"/>
      <c r="J18" s="73">
        <v>0.15</v>
      </c>
      <c r="K18" s="73">
        <v>0.15</v>
      </c>
      <c r="L18" s="73">
        <v>0.3</v>
      </c>
      <c r="M18" s="73">
        <v>0.25</v>
      </c>
      <c r="N18" s="73">
        <v>0.25</v>
      </c>
      <c r="O18" s="73">
        <v>0.5</v>
      </c>
      <c r="P18" s="26">
        <f t="shared" si="4"/>
        <v>0</v>
      </c>
      <c r="Q18" s="33"/>
      <c r="R18" s="30"/>
      <c r="S18" s="31"/>
      <c r="T18" s="118"/>
      <c r="U18" s="6" t="s">
        <v>62</v>
      </c>
      <c r="V18" s="6" t="s">
        <v>63</v>
      </c>
      <c r="W18" s="28"/>
      <c r="X18" s="70"/>
      <c r="Y18" s="70"/>
      <c r="Z18" s="14"/>
      <c r="AA18" s="70"/>
      <c r="AB18" s="70"/>
      <c r="AC18" s="36" t="s">
        <v>114</v>
      </c>
      <c r="AD18" s="36" t="s">
        <v>114</v>
      </c>
      <c r="AE18" s="9">
        <v>0.2</v>
      </c>
      <c r="AF18" s="9">
        <v>0.2</v>
      </c>
      <c r="AG18" s="9">
        <v>0.5</v>
      </c>
      <c r="AH18" s="9">
        <v>0.1</v>
      </c>
      <c r="AI18" s="9">
        <v>0.1</v>
      </c>
      <c r="AJ18" s="9">
        <v>0.3</v>
      </c>
      <c r="AK18" s="9"/>
      <c r="AL18" s="9"/>
      <c r="AM18" s="22">
        <f t="shared" ref="AM18:AM20" si="5">W18*AE18+X18*AF18+Y18*AG18+Z18*AH18+AA18*AI18+AB18*AJ18</f>
        <v>0</v>
      </c>
    </row>
    <row r="19" spans="1:39" ht="30" customHeight="1" x14ac:dyDescent="0.2">
      <c r="A19" s="112"/>
      <c r="B19" s="77" t="s">
        <v>116</v>
      </c>
      <c r="C19" s="78" t="s">
        <v>117</v>
      </c>
      <c r="D19" s="11"/>
      <c r="E19" s="11"/>
      <c r="F19" s="11"/>
      <c r="G19" s="12"/>
      <c r="H19" s="12"/>
      <c r="I19" s="12"/>
      <c r="J19" s="73">
        <v>0.2</v>
      </c>
      <c r="K19" s="73">
        <v>0.15</v>
      </c>
      <c r="L19" s="73">
        <v>0.3</v>
      </c>
      <c r="M19" s="73">
        <v>0.3</v>
      </c>
      <c r="N19" s="73">
        <v>0.3</v>
      </c>
      <c r="O19" s="73">
        <v>0.4</v>
      </c>
      <c r="P19" s="26">
        <f t="shared" si="4"/>
        <v>0</v>
      </c>
      <c r="Q19" s="33"/>
      <c r="R19" s="30"/>
      <c r="S19" s="31"/>
      <c r="T19" s="118"/>
      <c r="U19" s="6" t="s">
        <v>116</v>
      </c>
      <c r="V19" s="79" t="s">
        <v>118</v>
      </c>
      <c r="W19" s="28"/>
      <c r="X19" s="77"/>
      <c r="Y19" s="77"/>
      <c r="Z19" s="14"/>
      <c r="AA19" s="77"/>
      <c r="AB19" s="77"/>
      <c r="AC19" s="36" t="s">
        <v>114</v>
      </c>
      <c r="AD19" s="36" t="s">
        <v>114</v>
      </c>
      <c r="AE19" s="9">
        <v>0.2</v>
      </c>
      <c r="AF19" s="9">
        <v>0.2</v>
      </c>
      <c r="AG19" s="9">
        <v>0.4</v>
      </c>
      <c r="AH19" s="9">
        <v>0.2</v>
      </c>
      <c r="AI19" s="9">
        <v>0.1</v>
      </c>
      <c r="AJ19" s="9">
        <v>0.1</v>
      </c>
      <c r="AK19" s="9"/>
      <c r="AL19" s="9"/>
      <c r="AM19" s="22">
        <f t="shared" si="5"/>
        <v>0</v>
      </c>
    </row>
    <row r="20" spans="1:39" ht="24" x14ac:dyDescent="0.2">
      <c r="A20" s="111" t="s">
        <v>7</v>
      </c>
      <c r="B20" s="6" t="s">
        <v>81</v>
      </c>
      <c r="C20" s="6" t="s">
        <v>83</v>
      </c>
      <c r="D20" s="36"/>
      <c r="E20" s="11"/>
      <c r="F20" s="11"/>
      <c r="G20" s="36"/>
      <c r="H20" s="12"/>
      <c r="I20" s="12"/>
      <c r="J20" s="9"/>
      <c r="K20" s="9">
        <v>0.15</v>
      </c>
      <c r="L20" s="9">
        <v>0.4</v>
      </c>
      <c r="M20" s="9"/>
      <c r="N20" s="9">
        <v>0.2</v>
      </c>
      <c r="O20" s="9">
        <v>0.8</v>
      </c>
      <c r="P20" s="26">
        <f t="shared" si="0"/>
        <v>0</v>
      </c>
      <c r="Q20" s="33"/>
      <c r="R20" s="30"/>
      <c r="S20" s="31"/>
      <c r="T20" s="112"/>
      <c r="U20" s="6" t="s">
        <v>60</v>
      </c>
      <c r="V20" s="6" t="s">
        <v>61</v>
      </c>
      <c r="W20" s="28"/>
      <c r="X20" s="70"/>
      <c r="Y20" s="70"/>
      <c r="Z20" s="14"/>
      <c r="AA20" s="70"/>
      <c r="AB20" s="70"/>
      <c r="AC20" s="36" t="s">
        <v>114</v>
      </c>
      <c r="AD20" s="36" t="s">
        <v>114</v>
      </c>
      <c r="AE20" s="9">
        <v>0.2</v>
      </c>
      <c r="AF20" s="9">
        <v>0.2</v>
      </c>
      <c r="AG20" s="9">
        <v>0.5</v>
      </c>
      <c r="AH20" s="9">
        <v>0.1</v>
      </c>
      <c r="AI20" s="9">
        <v>0.1</v>
      </c>
      <c r="AJ20" s="9">
        <v>0.3</v>
      </c>
      <c r="AK20" s="9"/>
      <c r="AL20" s="9"/>
      <c r="AM20" s="22">
        <f t="shared" si="5"/>
        <v>0</v>
      </c>
    </row>
    <row r="21" spans="1:39" ht="45" customHeight="1" x14ac:dyDescent="0.2">
      <c r="A21" s="112"/>
      <c r="B21" s="6" t="s">
        <v>82</v>
      </c>
      <c r="C21" s="6" t="s">
        <v>84</v>
      </c>
      <c r="D21" s="38"/>
      <c r="E21" s="11"/>
      <c r="F21" s="11"/>
      <c r="G21" s="40"/>
      <c r="H21" s="12"/>
      <c r="I21" s="12"/>
      <c r="J21" s="9">
        <v>0.25</v>
      </c>
      <c r="K21" s="9">
        <v>0.15</v>
      </c>
      <c r="L21" s="9">
        <v>0.25</v>
      </c>
      <c r="M21" s="9">
        <v>0.4</v>
      </c>
      <c r="N21" s="9">
        <v>0.2</v>
      </c>
      <c r="O21" s="9">
        <v>0.4</v>
      </c>
      <c r="P21" s="26">
        <f t="shared" si="0"/>
        <v>0</v>
      </c>
      <c r="Q21" s="33"/>
      <c r="R21" s="30"/>
      <c r="S21" s="31"/>
      <c r="T21" s="41" t="s">
        <v>8</v>
      </c>
      <c r="U21" s="6" t="s">
        <v>44</v>
      </c>
      <c r="V21" s="6" t="s">
        <v>45</v>
      </c>
      <c r="W21" s="28"/>
      <c r="X21" s="13"/>
      <c r="Y21" s="13"/>
      <c r="Z21" s="14"/>
      <c r="AA21" s="13"/>
      <c r="AB21" s="13"/>
      <c r="AC21" s="36" t="s">
        <v>114</v>
      </c>
      <c r="AD21" s="36" t="s">
        <v>114</v>
      </c>
      <c r="AE21" s="9">
        <v>0.2</v>
      </c>
      <c r="AF21" s="9">
        <v>0.2</v>
      </c>
      <c r="AG21" s="9">
        <v>0.4</v>
      </c>
      <c r="AH21" s="9">
        <v>0.2</v>
      </c>
      <c r="AI21" s="9">
        <v>0.1</v>
      </c>
      <c r="AJ21" s="9">
        <v>0.1</v>
      </c>
      <c r="AK21" s="9"/>
      <c r="AL21" s="9"/>
      <c r="AM21" s="22">
        <f t="shared" si="2"/>
        <v>0</v>
      </c>
    </row>
    <row r="22" spans="1:39" ht="60" customHeight="1" x14ac:dyDescent="0.2">
      <c r="A22" s="37" t="s">
        <v>8</v>
      </c>
      <c r="B22" s="6" t="s">
        <v>44</v>
      </c>
      <c r="C22" s="6" t="s">
        <v>45</v>
      </c>
      <c r="D22" s="11"/>
      <c r="E22" s="11"/>
      <c r="F22" s="11"/>
      <c r="G22" s="12"/>
      <c r="H22" s="12"/>
      <c r="I22" s="12"/>
      <c r="J22" s="9">
        <v>0.2</v>
      </c>
      <c r="K22" s="9">
        <v>0.15</v>
      </c>
      <c r="L22" s="9">
        <v>0.3</v>
      </c>
      <c r="M22" s="9">
        <v>0.3</v>
      </c>
      <c r="N22" s="9">
        <v>0.2</v>
      </c>
      <c r="O22" s="9">
        <v>0.5</v>
      </c>
      <c r="P22" s="26">
        <f t="shared" si="0"/>
        <v>0</v>
      </c>
      <c r="Q22" s="33"/>
      <c r="R22" s="30"/>
      <c r="S22" s="30"/>
      <c r="T22" s="87" t="s">
        <v>87</v>
      </c>
      <c r="U22" s="6" t="s">
        <v>94</v>
      </c>
      <c r="V22" s="6" t="s">
        <v>88</v>
      </c>
      <c r="W22" s="36" t="s">
        <v>114</v>
      </c>
      <c r="X22" s="13"/>
      <c r="Y22" s="13"/>
      <c r="Z22" s="36" t="s">
        <v>114</v>
      </c>
      <c r="AA22" s="13"/>
      <c r="AB22" s="13"/>
      <c r="AC22" s="36" t="s">
        <v>114</v>
      </c>
      <c r="AD22" s="36" t="s">
        <v>114</v>
      </c>
      <c r="AE22" s="9"/>
      <c r="AF22" s="9">
        <v>0.2</v>
      </c>
      <c r="AG22" s="9">
        <v>0.3</v>
      </c>
      <c r="AH22" s="9"/>
      <c r="AI22" s="9">
        <v>0.1</v>
      </c>
      <c r="AJ22" s="9">
        <v>0.15</v>
      </c>
      <c r="AK22" s="9"/>
      <c r="AL22" s="9"/>
      <c r="AM22" s="22">
        <f>X22*AF22+Y22*AG22+AA22*AI22+AB22*AJ22</f>
        <v>0</v>
      </c>
    </row>
    <row r="23" spans="1:39" ht="55.5" customHeight="1" x14ac:dyDescent="0.2">
      <c r="A23" s="111" t="s">
        <v>87</v>
      </c>
      <c r="B23" s="6" t="s">
        <v>94</v>
      </c>
      <c r="C23" s="6" t="s">
        <v>88</v>
      </c>
      <c r="D23" s="36"/>
      <c r="E23" s="11"/>
      <c r="F23" s="11"/>
      <c r="G23" s="36"/>
      <c r="H23" s="12"/>
      <c r="I23" s="12"/>
      <c r="J23" s="9"/>
      <c r="K23" s="9">
        <v>0.2</v>
      </c>
      <c r="L23" s="9">
        <v>0.3</v>
      </c>
      <c r="M23" s="9"/>
      <c r="N23" s="9">
        <v>0.4</v>
      </c>
      <c r="O23" s="9">
        <v>0.6</v>
      </c>
      <c r="P23" s="26">
        <f t="shared" si="0"/>
        <v>0</v>
      </c>
      <c r="Q23" s="33"/>
      <c r="R23" s="30"/>
      <c r="S23" s="30"/>
      <c r="T23" s="87"/>
      <c r="U23" s="121" t="s">
        <v>95</v>
      </c>
      <c r="V23" s="121" t="s">
        <v>105</v>
      </c>
      <c r="W23" s="74" t="s">
        <v>101</v>
      </c>
      <c r="X23" s="74" t="s">
        <v>102</v>
      </c>
      <c r="Y23" s="75" t="s">
        <v>115</v>
      </c>
      <c r="Z23" s="75" t="s">
        <v>97</v>
      </c>
      <c r="AA23" s="75" t="s">
        <v>112</v>
      </c>
      <c r="AB23" s="76" t="s">
        <v>99</v>
      </c>
      <c r="AC23" s="76" t="s">
        <v>100</v>
      </c>
      <c r="AD23" s="76" t="s">
        <v>113</v>
      </c>
      <c r="AE23" s="56" t="s">
        <v>101</v>
      </c>
      <c r="AF23" s="56" t="s">
        <v>102</v>
      </c>
      <c r="AG23" s="57" t="s">
        <v>96</v>
      </c>
      <c r="AH23" s="57" t="s">
        <v>97</v>
      </c>
      <c r="AI23" s="57" t="s">
        <v>98</v>
      </c>
      <c r="AJ23" s="58" t="s">
        <v>99</v>
      </c>
      <c r="AK23" s="58" t="s">
        <v>100</v>
      </c>
      <c r="AL23" s="58" t="s">
        <v>104</v>
      </c>
      <c r="AM23" s="22" t="s">
        <v>103</v>
      </c>
    </row>
    <row r="24" spans="1:39" ht="55.5" customHeight="1" x14ac:dyDescent="0.2">
      <c r="A24" s="118"/>
      <c r="B24" s="119" t="s">
        <v>95</v>
      </c>
      <c r="C24" s="50" t="s">
        <v>93</v>
      </c>
      <c r="D24" s="50" t="s">
        <v>90</v>
      </c>
      <c r="E24" s="50" t="s">
        <v>91</v>
      </c>
      <c r="F24" s="50" t="s">
        <v>92</v>
      </c>
      <c r="G24" s="50" t="s">
        <v>90</v>
      </c>
      <c r="H24" s="50" t="s">
        <v>91</v>
      </c>
      <c r="I24" s="50" t="s">
        <v>92</v>
      </c>
      <c r="J24" s="43"/>
      <c r="K24" s="43"/>
      <c r="L24" s="43"/>
      <c r="M24" s="43"/>
      <c r="N24" s="43"/>
      <c r="O24" s="43"/>
      <c r="P24" s="26"/>
      <c r="Q24" s="33"/>
      <c r="R24" s="30"/>
      <c r="S24" s="30"/>
      <c r="T24" s="87"/>
      <c r="U24" s="121"/>
      <c r="V24" s="121"/>
      <c r="W24" s="59"/>
      <c r="X24" s="59"/>
      <c r="Y24" s="60"/>
      <c r="Z24" s="60"/>
      <c r="AA24" s="61"/>
      <c r="AB24" s="62"/>
      <c r="AC24" s="62"/>
      <c r="AD24" s="62"/>
      <c r="AE24" s="64">
        <v>0.3</v>
      </c>
      <c r="AF24" s="64">
        <v>0.25</v>
      </c>
      <c r="AG24" s="65">
        <v>0.3</v>
      </c>
      <c r="AH24" s="65">
        <v>0.25</v>
      </c>
      <c r="AI24" s="65">
        <v>0.15</v>
      </c>
      <c r="AJ24" s="62">
        <v>0.1</v>
      </c>
      <c r="AK24" s="62">
        <v>7.0000000000000007E-2</v>
      </c>
      <c r="AL24" s="62">
        <v>0.05</v>
      </c>
      <c r="AM24" s="22">
        <f>W24*AE24+X24*AF24+Y24*AG24+Z24*AH24+AA24*AI24+AB24*AJ24+AC24*AK24+AD24*AL24</f>
        <v>0</v>
      </c>
    </row>
    <row r="25" spans="1:39" s="49" customFormat="1" ht="24.75" customHeight="1" x14ac:dyDescent="0.2">
      <c r="A25" s="112"/>
      <c r="B25" s="120"/>
      <c r="C25" s="51" t="s">
        <v>89</v>
      </c>
      <c r="D25" s="51"/>
      <c r="E25" s="51"/>
      <c r="F25" s="51"/>
      <c r="G25" s="52"/>
      <c r="H25" s="52"/>
      <c r="I25" s="52"/>
      <c r="J25" s="9">
        <v>0.2</v>
      </c>
      <c r="K25" s="9">
        <v>0.2</v>
      </c>
      <c r="L25" s="9">
        <v>0.1</v>
      </c>
      <c r="M25" s="9">
        <v>0.4</v>
      </c>
      <c r="N25" s="9">
        <v>0.4</v>
      </c>
      <c r="O25" s="9">
        <v>0.2</v>
      </c>
      <c r="P25" s="26">
        <f t="shared" si="0"/>
        <v>0</v>
      </c>
      <c r="Q25" s="44"/>
      <c r="R25" s="45"/>
      <c r="S25" s="45"/>
      <c r="T25" s="46"/>
      <c r="U25" s="46"/>
      <c r="V25" s="46"/>
      <c r="AA25" s="47"/>
      <c r="AB25" s="47"/>
      <c r="AC25" s="47"/>
      <c r="AD25" s="47"/>
      <c r="AE25" s="48"/>
      <c r="AF25" s="47"/>
      <c r="AG25" s="47"/>
      <c r="AH25" s="47"/>
      <c r="AI25" s="47"/>
      <c r="AJ25" s="47"/>
      <c r="AK25" s="47"/>
      <c r="AL25" s="47"/>
      <c r="AM25" s="47"/>
    </row>
    <row r="26" spans="1:39" ht="55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0"/>
      <c r="R26" s="30"/>
      <c r="S26" s="30"/>
      <c r="T26" s="24"/>
      <c r="U26" s="24"/>
      <c r="V26" s="24"/>
      <c r="AA26" s="4"/>
      <c r="AB26" s="4"/>
      <c r="AC26" s="4"/>
      <c r="AD26" s="4"/>
      <c r="AE26" s="16"/>
      <c r="AF26" s="4"/>
      <c r="AG26" s="4"/>
      <c r="AH26" s="4"/>
      <c r="AI26" s="4"/>
      <c r="AJ26" s="4"/>
      <c r="AK26" s="4"/>
      <c r="AL26" s="4"/>
      <c r="AM26" s="4"/>
    </row>
    <row r="27" spans="1:39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4"/>
      <c r="R27" s="24"/>
      <c r="S27" s="24"/>
      <c r="T27" s="24"/>
      <c r="U27" s="24"/>
      <c r="V27" s="24"/>
      <c r="W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4"/>
      <c r="R28" s="24"/>
      <c r="S28" s="24"/>
      <c r="T28" s="24"/>
      <c r="U28" s="24"/>
      <c r="V28" s="24"/>
      <c r="W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4"/>
      <c r="R29" s="24"/>
      <c r="S29" s="24"/>
      <c r="T29" s="24"/>
      <c r="U29" s="24"/>
      <c r="V29" s="24"/>
      <c r="W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4"/>
      <c r="R30" s="24"/>
      <c r="S30" s="24"/>
      <c r="T30" s="24"/>
      <c r="U30" s="24"/>
      <c r="V30" s="24"/>
      <c r="W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4"/>
      <c r="R31" s="24"/>
      <c r="S31" s="24"/>
      <c r="T31" s="24"/>
      <c r="U31" s="24"/>
      <c r="V31" s="24"/>
      <c r="W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4"/>
      <c r="R32" s="24"/>
      <c r="S32" s="24"/>
      <c r="T32" s="24"/>
    </row>
    <row r="33" spans="17:19" x14ac:dyDescent="0.2">
      <c r="Q33" s="24"/>
      <c r="R33" s="24"/>
      <c r="S33" s="24"/>
    </row>
  </sheetData>
  <mergeCells count="58">
    <mergeCell ref="AM16:AM17"/>
    <mergeCell ref="T9:T10"/>
    <mergeCell ref="T16:T20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E16:AE17"/>
    <mergeCell ref="V9:V10"/>
    <mergeCell ref="Z9:Z10"/>
    <mergeCell ref="AM9:AM10"/>
    <mergeCell ref="T22:T24"/>
    <mergeCell ref="A23:A25"/>
    <mergeCell ref="B24:B25"/>
    <mergeCell ref="U23:U24"/>
    <mergeCell ref="V23:V24"/>
    <mergeCell ref="A20:A21"/>
    <mergeCell ref="W9:W10"/>
    <mergeCell ref="X9:X10"/>
    <mergeCell ref="Y9:Y10"/>
    <mergeCell ref="R4:R13"/>
    <mergeCell ref="T6:T8"/>
    <mergeCell ref="U9:U10"/>
    <mergeCell ref="A9:A10"/>
    <mergeCell ref="U16:U17"/>
    <mergeCell ref="V16:V17"/>
    <mergeCell ref="W16:W17"/>
    <mergeCell ref="X16:X17"/>
    <mergeCell ref="A15:A19"/>
    <mergeCell ref="AH9:AH10"/>
    <mergeCell ref="AI9:AI10"/>
    <mergeCell ref="AO5:AR5"/>
    <mergeCell ref="W2:Y2"/>
    <mergeCell ref="Z2:AB2"/>
    <mergeCell ref="AE2:AG2"/>
    <mergeCell ref="AH2:AJ2"/>
    <mergeCell ref="AM2:AM3"/>
    <mergeCell ref="AC16:AC17"/>
    <mergeCell ref="AD16:AD17"/>
    <mergeCell ref="D1:P1"/>
    <mergeCell ref="W1:AM1"/>
    <mergeCell ref="A6:A8"/>
    <mergeCell ref="D2:F2"/>
    <mergeCell ref="G2:I2"/>
    <mergeCell ref="J2:L2"/>
    <mergeCell ref="M2:O2"/>
    <mergeCell ref="P2:P3"/>
    <mergeCell ref="AF9:AF10"/>
    <mergeCell ref="AJ9:AJ10"/>
    <mergeCell ref="AA9:AA10"/>
    <mergeCell ref="AB9:AB10"/>
    <mergeCell ref="AE9:AE10"/>
    <mergeCell ref="AG9:AG10"/>
  </mergeCells>
  <phoneticPr fontId="1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Przeliczanie_Starej_Matury_na_punkty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Bogumiła Kazior-Grąbczewska</dc:creator>
  <cp:lastModifiedBy>Agnieszka Zofia Iwaszkiewicz</cp:lastModifiedBy>
  <cp:lastPrinted>2011-04-06T09:39:20Z</cp:lastPrinted>
  <dcterms:created xsi:type="dcterms:W3CDTF">2011-04-06T07:29:59Z</dcterms:created>
  <dcterms:modified xsi:type="dcterms:W3CDTF">2023-01-25T12:56:15Z</dcterms:modified>
</cp:coreProperties>
</file>